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30" windowWidth="14265" windowHeight="1273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т2!$A$1:$Q$11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s="1"/>
  <c r="Q11" i="96" l="1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  <c r="D22" i="100" s="1"/>
</calcChain>
</file>

<file path=xl/sharedStrings.xml><?xml version="1.0" encoding="utf-8"?>
<sst xmlns="http://schemas.openxmlformats.org/spreadsheetml/2006/main" count="908" uniqueCount="201">
  <si>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</si>
  <si>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</si>
  <si>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</si>
  <si>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</si>
  <si>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</si>
  <si>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</si>
  <si>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</si>
  <si>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</si>
  <si>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</si>
  <si>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</si>
  <si>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</si>
  <si>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</si>
  <si>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</si>
  <si>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</si>
  <si>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</si>
  <si>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</si>
  <si>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</si>
  <si>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</si>
  <si>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</si>
  <si>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</si>
  <si>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</si>
  <si>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</si>
  <si>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</si>
  <si>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</si>
  <si>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</si>
  <si>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</si>
  <si>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</si>
  <si>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</si>
  <si>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</si>
  <si>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</si>
  <si>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</si>
  <si>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</si>
  <si>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</si>
  <si>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</si>
  <si>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</si>
  <si>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</si>
  <si>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</si>
  <si>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</si>
  <si>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</si>
  <si>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</si>
  <si>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</si>
  <si>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</si>
  <si>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</si>
  <si>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</si>
  <si>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</si>
  <si>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</si>
  <si>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</si>
  <si>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</si>
  <si>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</si>
  <si>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</si>
  <si>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</si>
  <si>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</si>
  <si>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</si>
  <si>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</si>
  <si>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</si>
  <si>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</si>
  <si>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</si>
  <si>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</si>
  <si>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</si>
  <si>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</si>
  <si>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</si>
  <si>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</si>
  <si>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</si>
  <si>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</si>
  <si>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</si>
  <si>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</si>
  <si>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</si>
  <si>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</si>
  <si>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</si>
  <si>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</si>
  <si>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</si>
  <si>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</si>
  <si>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</si>
  <si>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</si>
  <si>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</si>
  <si>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</si>
  <si>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</si>
  <si>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</si>
  <si>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</si>
  <si>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</si>
  <si>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</si>
  <si>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</si>
  <si>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</si>
  <si>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</si>
  <si>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</si>
  <si>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</si>
  <si>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</si>
  <si>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</si>
  <si>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</si>
  <si>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</si>
  <si>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</si>
  <si>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</si>
  <si>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</si>
  <si>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</si>
  <si>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</si>
  <si>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</si>
  <si>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</si>
  <si>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</si>
  <si>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</si>
  <si>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</si>
  <si>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</si>
  <si>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</si>
  <si>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</si>
  <si>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</si>
  <si>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</si>
  <si>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</si>
  <si>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</si>
  <si>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</si>
  <si>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</si>
  <si>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</si>
  <si>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</si>
  <si>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</si>
  <si>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</si>
  <si>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</si>
  <si>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</si>
  <si>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</si>
  <si>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</si>
  <si>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</si>
  <si>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</si>
  <si>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</si>
  <si>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</si>
  <si>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</si>
  <si>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</si>
  <si>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</si>
  <si>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</si>
  <si>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</si>
  <si>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</si>
  <si>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</si>
  <si>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</si>
  <si>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</si>
  <si>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</si>
  <si>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</si>
  <si>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</si>
  <si>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</si>
  <si>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</si>
  <si>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</si>
  <si>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</si>
  <si>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</si>
  <si>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</si>
  <si>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</si>
  <si>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</si>
  <si>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</si>
  <si>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</si>
  <si>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</si>
  <si>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</si>
  <si>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</si>
  <si>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</si>
  <si>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</si>
  <si>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</si>
  <si>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</si>
  <si>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</si>
  <si>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</si>
  <si>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</si>
  <si>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</si>
  <si>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</si>
  <si>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</si>
  <si>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</si>
  <si>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</si>
  <si>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</si>
  <si>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</si>
  <si>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</si>
  <si>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</si>
  <si>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</si>
  <si>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</si>
  <si>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УНЦ ячейки трансформатора 110-500 кВ</t>
  </si>
  <si>
    <t xml:space="preserve"> 1 ячейка</t>
  </si>
  <si>
    <t xml:space="preserve"> 1 ед.</t>
  </si>
  <si>
    <t>УНЦ подготовки и устройства территории ПС (ЗПС)</t>
  </si>
  <si>
    <t>Регион:  Чеченская Республика</t>
  </si>
  <si>
    <t xml:space="preserve"> 1 м2</t>
  </si>
  <si>
    <t>Затраты на проектно-изыскательские работы для элементов ПС (ЗПС)</t>
  </si>
  <si>
    <t>Ячейка трансформатора, КРМ</t>
  </si>
  <si>
    <t>П2-07</t>
  </si>
  <si>
    <t xml:space="preserve">   </t>
  </si>
  <si>
    <t xml:space="preserve">  </t>
  </si>
  <si>
    <t>Наименование инвестиционного проекта: Разработка проектно-сметной документации по реконструкции ПС 110кВ Горец</t>
  </si>
  <si>
    <t>K_Che297</t>
  </si>
  <si>
    <t>Мощность, МВА: 40
Обозначение трехобмоточного трансформатора, напряжение (кВ): Т 110/35/HH*)</t>
  </si>
  <si>
    <t>Т1-06-1</t>
  </si>
  <si>
    <t>Мощность, МВА: 40 Обозначение трехобмоточного трансформатора, напряжение (кВ): Т 110/35 / ЧЧ *)</t>
  </si>
  <si>
    <t>Регион: Чеченская Республика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</si>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</sst>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24" t="s">
        <v>34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26" t="s">
        <v>145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33" x14ac:dyDescent="0.25">
      <c r="A7" s="127" t="s">
        <v>146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33" x14ac:dyDescent="0.25">
      <c r="A8" s="128" t="s">
        <v>149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</row>
    <row r="9" spans="1:33" ht="37.5" customHeight="1" x14ac:dyDescent="0.25">
      <c r="A9" s="129" t="s">
        <v>157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30" t="s">
        <v>150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</row>
    <row r="12" spans="1:33" ht="21" customHeight="1" x14ac:dyDescent="0.25">
      <c r="A12" s="131" t="s">
        <v>147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1:33" ht="21" customHeight="1" x14ac:dyDescent="0.25">
      <c r="A13" s="122" t="s">
        <v>110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</row>
    <row r="14" spans="1:33" ht="21" customHeight="1" x14ac:dyDescent="0.25">
      <c r="A14" s="122" t="s">
        <v>151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33" s="31" customFormat="1" ht="21" customHeight="1" x14ac:dyDescent="0.3">
      <c r="A15" s="123" t="s">
        <v>148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34" t="s">
        <v>2</v>
      </c>
      <c r="C17" s="135" t="s">
        <v>29</v>
      </c>
      <c r="D17" s="135"/>
      <c r="E17" s="135"/>
      <c r="F17" s="135"/>
      <c r="G17" s="135"/>
      <c r="H17" s="135"/>
      <c r="I17" s="135"/>
      <c r="J17" s="135" t="s">
        <v>30</v>
      </c>
      <c r="K17" s="135"/>
      <c r="L17" s="135"/>
      <c r="M17" s="135"/>
      <c r="N17" s="135"/>
      <c r="O17" s="135"/>
      <c r="P17" s="135"/>
      <c r="Q17" s="32"/>
    </row>
    <row r="18" spans="1:20" ht="41.25" customHeight="1" x14ac:dyDescent="0.25">
      <c r="A18" s="133"/>
      <c r="B18" s="134"/>
      <c r="C18" s="136" t="s">
        <v>154</v>
      </c>
      <c r="D18" s="137"/>
      <c r="E18" s="137"/>
      <c r="F18" s="137"/>
      <c r="G18" s="137"/>
      <c r="H18" s="137"/>
      <c r="I18" s="138"/>
      <c r="J18" s="136" t="s">
        <v>158</v>
      </c>
      <c r="K18" s="137"/>
      <c r="L18" s="137"/>
      <c r="M18" s="137"/>
      <c r="N18" s="137"/>
      <c r="O18" s="137"/>
      <c r="P18" s="138"/>
      <c r="Q18" s="32"/>
    </row>
    <row r="19" spans="1:20" ht="33.75" customHeight="1" x14ac:dyDescent="0.25">
      <c r="A19" s="133"/>
      <c r="B19" s="134"/>
      <c r="C19" s="134" t="s">
        <v>9</v>
      </c>
      <c r="D19" s="134"/>
      <c r="E19" s="134"/>
      <c r="F19" s="134"/>
      <c r="G19" s="134" t="s">
        <v>88</v>
      </c>
      <c r="H19" s="144"/>
      <c r="I19" s="144"/>
      <c r="J19" s="134" t="s">
        <v>9</v>
      </c>
      <c r="K19" s="134"/>
      <c r="L19" s="134"/>
      <c r="M19" s="134"/>
      <c r="N19" s="134" t="s">
        <v>88</v>
      </c>
      <c r="O19" s="144"/>
      <c r="P19" s="144"/>
    </row>
    <row r="20" spans="1:20" s="7" customFormat="1" ht="63" x14ac:dyDescent="0.25">
      <c r="A20" s="133"/>
      <c r="B20" s="134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45"/>
      <c r="B54" s="145"/>
      <c r="C54" s="145"/>
      <c r="D54" s="145"/>
      <c r="E54" s="145"/>
      <c r="F54" s="145"/>
      <c r="G54" s="145"/>
      <c r="H54" s="42"/>
      <c r="I54" s="26"/>
    </row>
    <row r="55" spans="1:16" s="39" customFormat="1" ht="41.25" customHeight="1" x14ac:dyDescent="0.25">
      <c r="A55" s="145"/>
      <c r="B55" s="145"/>
      <c r="C55" s="145"/>
      <c r="D55" s="145"/>
      <c r="E55" s="145"/>
      <c r="F55" s="145"/>
      <c r="G55" s="145"/>
      <c r="H55" s="42"/>
      <c r="I55" s="26"/>
    </row>
    <row r="56" spans="1:16" s="39" customFormat="1" ht="38.25" customHeight="1" x14ac:dyDescent="0.25">
      <c r="A56" s="145"/>
      <c r="B56" s="145"/>
      <c r="C56" s="145"/>
      <c r="D56" s="145"/>
      <c r="E56" s="145"/>
      <c r="F56" s="145"/>
      <c r="G56" s="145"/>
      <c r="H56" s="53"/>
      <c r="I56" s="26"/>
    </row>
    <row r="57" spans="1:16" s="39" customFormat="1" ht="18.75" customHeight="1" x14ac:dyDescent="0.25">
      <c r="A57" s="142"/>
      <c r="B57" s="142"/>
      <c r="C57" s="142"/>
      <c r="D57" s="142"/>
      <c r="E57" s="142"/>
      <c r="F57" s="142"/>
      <c r="G57" s="142"/>
      <c r="H57" s="42"/>
      <c r="I57" s="26"/>
    </row>
    <row r="58" spans="1:16" s="39" customFormat="1" ht="217.5" customHeight="1" x14ac:dyDescent="0.25">
      <c r="A58" s="139"/>
      <c r="B58" s="143"/>
      <c r="C58" s="143"/>
      <c r="D58" s="143"/>
      <c r="E58" s="143"/>
      <c r="F58" s="143"/>
      <c r="G58" s="143"/>
      <c r="H58" s="42"/>
      <c r="I58" s="26"/>
    </row>
    <row r="59" spans="1:16" ht="53.25" customHeight="1" x14ac:dyDescent="0.25">
      <c r="A59" s="139"/>
      <c r="B59" s="140"/>
      <c r="C59" s="140"/>
      <c r="D59" s="140"/>
      <c r="E59" s="140"/>
      <c r="F59" s="140"/>
      <c r="G59" s="140"/>
    </row>
    <row r="60" spans="1:16" x14ac:dyDescent="0.25">
      <c r="A60" s="141"/>
      <c r="B60" s="141"/>
      <c r="C60" s="141"/>
      <c r="D60" s="141"/>
      <c r="E60" s="141"/>
      <c r="F60" s="141"/>
      <c r="G60" s="141"/>
    </row>
    <row r="61" spans="1:16" x14ac:dyDescent="0.25">
      <c r="B61" s="53"/>
    </row>
    <row r="65" spans="2:2" x14ac:dyDescent="0.25">
      <c r="B65" s="53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9"/>
  <sheetViews>
    <sheetView view="pageBreakPreview" zoomScale="55" zoomScaleNormal="70" zoomScaleSheetLayoutView="55" workbookViewId="0">
      <selection activeCell="E10" sqref="E1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47" t="s">
        <v>12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9" s="112" customFormat="1" x14ac:dyDescent="0.25">
      <c r="A3" s="146" t="s">
        <v>0</v>
      </c>
      <c r="B3" s="146" t="s">
        <v>2</v>
      </c>
      <c r="C3" s="146" t="s">
        <v>29</v>
      </c>
      <c r="D3" s="146"/>
      <c r="E3" s="146"/>
      <c r="F3" s="146"/>
      <c r="G3" s="146"/>
      <c r="H3" s="146"/>
      <c r="I3" s="146"/>
      <c r="J3" s="146" t="s">
        <v>2</v>
      </c>
      <c r="K3" s="146" t="s">
        <v>30</v>
      </c>
      <c r="L3" s="146"/>
      <c r="M3" s="146"/>
      <c r="N3" s="146"/>
      <c r="O3" s="146"/>
      <c r="P3" s="146"/>
      <c r="Q3" s="146"/>
    </row>
    <row r="4" spans="1:19" s="112" customFormat="1" x14ac:dyDescent="0.25">
      <c r="A4" s="146"/>
      <c r="B4" s="146"/>
      <c r="C4" s="146" t="s">
        <v>161</v>
      </c>
      <c r="D4" s="146"/>
      <c r="E4" s="146"/>
      <c r="F4" s="146"/>
      <c r="G4" s="146"/>
      <c r="H4" s="146"/>
      <c r="I4" s="146"/>
      <c r="J4" s="146"/>
      <c r="K4" s="146" t="s">
        <v>161</v>
      </c>
      <c r="L4" s="146"/>
      <c r="M4" s="146"/>
      <c r="N4" s="146"/>
      <c r="O4" s="146"/>
      <c r="P4" s="146"/>
      <c r="Q4" s="146"/>
    </row>
    <row r="5" spans="1:19" s="112" customFormat="1" x14ac:dyDescent="0.25">
      <c r="A5" s="146"/>
      <c r="B5" s="146"/>
      <c r="C5" s="146" t="s">
        <v>9</v>
      </c>
      <c r="D5" s="146"/>
      <c r="E5" s="146"/>
      <c r="F5" s="146"/>
      <c r="G5" s="146" t="s">
        <v>88</v>
      </c>
      <c r="H5" s="146"/>
      <c r="I5" s="146"/>
      <c r="J5" s="146"/>
      <c r="K5" s="146" t="s">
        <v>162</v>
      </c>
      <c r="L5" s="146"/>
      <c r="M5" s="146"/>
      <c r="N5" s="146"/>
      <c r="O5" s="146" t="s">
        <v>88</v>
      </c>
      <c r="P5" s="146"/>
      <c r="Q5" s="146"/>
    </row>
    <row r="6" spans="1:19" s="112" customFormat="1" ht="75" x14ac:dyDescent="0.25">
      <c r="A6" s="146"/>
      <c r="B6" s="146"/>
      <c r="C6" s="117" t="s">
        <v>21</v>
      </c>
      <c r="D6" s="117" t="s">
        <v>6</v>
      </c>
      <c r="E6" s="117" t="s">
        <v>83</v>
      </c>
      <c r="F6" s="117" t="s">
        <v>7</v>
      </c>
      <c r="G6" s="117" t="s">
        <v>10</v>
      </c>
      <c r="H6" s="117" t="s">
        <v>163</v>
      </c>
      <c r="I6" s="117" t="s">
        <v>36</v>
      </c>
      <c r="J6" s="146"/>
      <c r="K6" s="117" t="s">
        <v>21</v>
      </c>
      <c r="L6" s="117" t="s">
        <v>6</v>
      </c>
      <c r="M6" s="117" t="s">
        <v>83</v>
      </c>
      <c r="N6" s="117" t="s">
        <v>7</v>
      </c>
      <c r="O6" s="117" t="s">
        <v>10</v>
      </c>
      <c r="P6" s="117" t="s">
        <v>163</v>
      </c>
      <c r="Q6" s="117" t="s">
        <v>36</v>
      </c>
      <c r="R6" s="117" t="s">
        <v>152</v>
      </c>
      <c r="S6" s="117" t="s">
        <v>153</v>
      </c>
    </row>
    <row r="7" spans="1:19" s="112" customFormat="1" x14ac:dyDescent="0.25">
      <c r="A7" s="117">
        <v>1</v>
      </c>
      <c r="B7" s="117">
        <v>2</v>
      </c>
      <c r="C7" s="117">
        <v>3</v>
      </c>
      <c r="D7" s="117">
        <v>4</v>
      </c>
      <c r="E7" s="117">
        <v>5</v>
      </c>
      <c r="F7" s="117">
        <v>6</v>
      </c>
      <c r="G7" s="117">
        <v>7</v>
      </c>
      <c r="H7" s="117">
        <v>8</v>
      </c>
      <c r="I7" s="117">
        <v>9</v>
      </c>
      <c r="J7" s="117">
        <v>10</v>
      </c>
      <c r="K7" s="117">
        <v>11</v>
      </c>
      <c r="L7" s="117">
        <v>12</v>
      </c>
      <c r="M7" s="117">
        <v>13</v>
      </c>
      <c r="N7" s="117">
        <v>14</v>
      </c>
      <c r="O7" s="117">
        <v>15</v>
      </c>
      <c r="P7" s="117">
        <v>16</v>
      </c>
      <c r="Q7" s="117">
        <v>17</v>
      </c>
    </row>
    <row r="8" spans="1:19" s="112" customFormat="1" ht="150" x14ac:dyDescent="0.25">
      <c r="A8" s="113">
        <v>1</v>
      </c>
      <c r="B8" s="113" t="s">
        <v>164</v>
      </c>
      <c r="C8" s="114">
        <v>110</v>
      </c>
      <c r="D8" s="113" t="s">
        <v>177</v>
      </c>
      <c r="E8" s="115">
        <v>2</v>
      </c>
      <c r="F8" s="113" t="s">
        <v>165</v>
      </c>
      <c r="G8" s="113" t="s">
        <v>178</v>
      </c>
      <c r="H8" s="116">
        <v>54158</v>
      </c>
      <c r="I8" s="116">
        <v>109399.16</v>
      </c>
      <c r="J8" s="113" t="s">
        <v>164</v>
      </c>
      <c r="K8" s="114">
        <v>110</v>
      </c>
      <c r="L8" s="113" t="s">
        <v>177</v>
      </c>
      <c r="M8" s="115">
        <v>2</v>
      </c>
      <c r="N8" s="113" t="s">
        <v>165</v>
      </c>
      <c r="O8" s="113" t="s">
        <v>178</v>
      </c>
      <c r="P8" s="116">
        <v>54158</v>
      </c>
      <c r="Q8" s="116">
        <v>109399.16</v>
      </c>
      <c r="R8" s="112">
        <v>1.01</v>
      </c>
      <c r="S8" s="112" t="s">
        <v>179</v>
      </c>
    </row>
    <row r="9" spans="1:19" s="112" customFormat="1" ht="105.75" customHeight="1" x14ac:dyDescent="0.25">
      <c r="A9" s="113">
        <v>2</v>
      </c>
      <c r="B9" s="113" t="s">
        <v>170</v>
      </c>
      <c r="C9" s="114">
        <v>110</v>
      </c>
      <c r="D9" s="113" t="s">
        <v>171</v>
      </c>
      <c r="E9" s="115">
        <v>2</v>
      </c>
      <c r="F9" s="113" t="s">
        <v>166</v>
      </c>
      <c r="G9" s="113" t="s">
        <v>172</v>
      </c>
      <c r="H9" s="116">
        <v>2900</v>
      </c>
      <c r="I9" s="116">
        <v>5800</v>
      </c>
      <c r="J9" s="113" t="s">
        <v>170</v>
      </c>
      <c r="K9" s="114">
        <v>110</v>
      </c>
      <c r="L9" s="113" t="s">
        <v>171</v>
      </c>
      <c r="M9" s="115">
        <v>2</v>
      </c>
      <c r="N9" s="113" t="s">
        <v>166</v>
      </c>
      <c r="O9" s="113" t="s">
        <v>172</v>
      </c>
      <c r="P9" s="116">
        <v>2900</v>
      </c>
      <c r="Q9" s="116">
        <v>5800</v>
      </c>
      <c r="R9" s="112">
        <v>1</v>
      </c>
      <c r="S9" s="112" t="s">
        <v>87</v>
      </c>
    </row>
    <row r="10" spans="1:19" s="112" customFormat="1" ht="75" x14ac:dyDescent="0.25">
      <c r="A10" s="113">
        <v>3</v>
      </c>
      <c r="B10" s="113" t="s">
        <v>167</v>
      </c>
      <c r="C10" s="114" t="s">
        <v>87</v>
      </c>
      <c r="D10" s="113" t="s">
        <v>180</v>
      </c>
      <c r="E10" s="115">
        <v>200</v>
      </c>
      <c r="F10" s="113" t="s">
        <v>169</v>
      </c>
      <c r="G10" s="113" t="s">
        <v>115</v>
      </c>
      <c r="H10" s="116">
        <v>5.09</v>
      </c>
      <c r="I10" s="116">
        <v>1018</v>
      </c>
      <c r="J10" s="113" t="s">
        <v>167</v>
      </c>
      <c r="K10" s="114" t="s">
        <v>87</v>
      </c>
      <c r="L10" s="113" t="s">
        <v>180</v>
      </c>
      <c r="M10" s="115">
        <v>200</v>
      </c>
      <c r="N10" s="113" t="s">
        <v>169</v>
      </c>
      <c r="O10" s="113" t="s">
        <v>115</v>
      </c>
      <c r="P10" s="116">
        <v>5.09</v>
      </c>
      <c r="Q10" s="116">
        <v>1018</v>
      </c>
      <c r="R10" s="112">
        <v>1</v>
      </c>
      <c r="S10" s="112" t="s">
        <v>168</v>
      </c>
    </row>
    <row r="11" spans="1:19" s="112" customFormat="1" ht="75" x14ac:dyDescent="0.25">
      <c r="A11" s="113" t="s">
        <v>173</v>
      </c>
      <c r="B11" s="113" t="s">
        <v>89</v>
      </c>
      <c r="C11" s="114" t="s">
        <v>174</v>
      </c>
      <c r="D11" s="113" t="s">
        <v>174</v>
      </c>
      <c r="E11" s="115" t="s">
        <v>174</v>
      </c>
      <c r="F11" s="113" t="s">
        <v>174</v>
      </c>
      <c r="G11" s="113" t="s">
        <v>174</v>
      </c>
      <c r="H11" s="116" t="s">
        <v>174</v>
      </c>
      <c r="I11" s="116">
        <v>5800</v>
      </c>
      <c r="J11" s="113" t="s">
        <v>89</v>
      </c>
      <c r="K11" s="114" t="s">
        <v>174</v>
      </c>
      <c r="L11" s="113" t="s">
        <v>174</v>
      </c>
      <c r="M11" s="115" t="s">
        <v>174</v>
      </c>
      <c r="N11" s="113" t="s">
        <v>174</v>
      </c>
      <c r="O11" s="113" t="s">
        <v>174</v>
      </c>
      <c r="P11" s="116" t="s">
        <v>174</v>
      </c>
      <c r="Q11" s="116">
        <f>Q9</f>
        <v>5800</v>
      </c>
      <c r="R11" s="112" t="s">
        <v>174</v>
      </c>
      <c r="S11" s="112" t="s">
        <v>174</v>
      </c>
    </row>
    <row r="12" spans="1:19" s="39" customFormat="1" ht="217.5" customHeight="1" x14ac:dyDescent="0.25">
      <c r="A12" s="139"/>
      <c r="B12" s="143"/>
      <c r="C12" s="143"/>
      <c r="D12" s="143"/>
      <c r="E12" s="143"/>
      <c r="F12" s="143"/>
      <c r="G12" s="143"/>
      <c r="H12" s="42"/>
      <c r="I12" s="26"/>
    </row>
    <row r="13" spans="1:19" ht="53.25" customHeight="1" x14ac:dyDescent="0.25">
      <c r="A13" s="139"/>
      <c r="B13" s="140"/>
      <c r="C13" s="140"/>
      <c r="D13" s="140"/>
      <c r="E13" s="140"/>
      <c r="F13" s="140"/>
      <c r="G13" s="140"/>
    </row>
    <row r="14" spans="1:19" x14ac:dyDescent="0.25">
      <c r="A14" s="141"/>
      <c r="B14" s="141"/>
      <c r="C14" s="141"/>
      <c r="D14" s="141"/>
      <c r="E14" s="141"/>
      <c r="F14" s="141"/>
      <c r="G14" s="141"/>
    </row>
    <row r="15" spans="1:19" x14ac:dyDescent="0.25">
      <c r="B15" s="53"/>
    </row>
    <row r="19" spans="2:2" x14ac:dyDescent="0.25">
      <c r="B19" s="53"/>
    </row>
  </sheetData>
  <mergeCells count="15">
    <mergeCell ref="A14:G14"/>
    <mergeCell ref="G5:I5"/>
    <mergeCell ref="A12:G12"/>
    <mergeCell ref="A13:G13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4" t="s">
        <v>123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s="4" customFormat="1" ht="15.75" customHeight="1" x14ac:dyDescent="0.25">
      <c r="A4" s="151" t="s">
        <v>0</v>
      </c>
      <c r="B4" s="155" t="s">
        <v>2</v>
      </c>
      <c r="C4" s="148" t="s">
        <v>29</v>
      </c>
      <c r="D4" s="149"/>
      <c r="E4" s="149"/>
      <c r="F4" s="149"/>
      <c r="G4" s="149"/>
      <c r="H4" s="149"/>
      <c r="I4" s="150"/>
      <c r="J4" s="148" t="s">
        <v>30</v>
      </c>
      <c r="K4" s="149"/>
      <c r="L4" s="149"/>
      <c r="M4" s="149"/>
      <c r="N4" s="149"/>
      <c r="O4" s="149"/>
      <c r="P4" s="150"/>
    </row>
    <row r="5" spans="1:16" s="4" customFormat="1" ht="45" customHeight="1" x14ac:dyDescent="0.25">
      <c r="A5" s="152"/>
      <c r="B5" s="156"/>
      <c r="C5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7"/>
      <c r="E5" s="137"/>
      <c r="F5" s="137"/>
      <c r="G5" s="137"/>
      <c r="H5" s="137"/>
      <c r="I5" s="138"/>
      <c r="J5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7"/>
      <c r="L5" s="137"/>
      <c r="M5" s="137"/>
      <c r="N5" s="137"/>
      <c r="O5" s="137"/>
      <c r="P5" s="138"/>
    </row>
    <row r="6" spans="1:16" s="4" customFormat="1" ht="33.75" customHeight="1" x14ac:dyDescent="0.25">
      <c r="A6" s="152"/>
      <c r="B6" s="156"/>
      <c r="C6" s="136" t="s">
        <v>9</v>
      </c>
      <c r="D6" s="137"/>
      <c r="E6" s="137"/>
      <c r="F6" s="138"/>
      <c r="G6" s="136" t="s">
        <v>88</v>
      </c>
      <c r="H6" s="137"/>
      <c r="I6" s="138"/>
      <c r="J6" s="136" t="s">
        <v>9</v>
      </c>
      <c r="K6" s="137"/>
      <c r="L6" s="137"/>
      <c r="M6" s="138"/>
      <c r="N6" s="136" t="s">
        <v>88</v>
      </c>
      <c r="O6" s="137"/>
      <c r="P6" s="138"/>
    </row>
    <row r="7" spans="1:16" s="7" customFormat="1" ht="63" x14ac:dyDescent="0.25">
      <c r="A7" s="153"/>
      <c r="B7" s="157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7" t="s">
        <v>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.75" customHeight="1" x14ac:dyDescent="0.25">
      <c r="A2" s="133" t="s">
        <v>0</v>
      </c>
      <c r="B2" s="134" t="s">
        <v>2</v>
      </c>
      <c r="C2" s="135" t="s">
        <v>29</v>
      </c>
      <c r="D2" s="135"/>
      <c r="E2" s="135"/>
      <c r="F2" s="135"/>
      <c r="G2" s="135"/>
      <c r="H2" s="135"/>
      <c r="I2" s="135"/>
      <c r="J2" s="135" t="s">
        <v>30</v>
      </c>
      <c r="K2" s="135"/>
      <c r="L2" s="135"/>
      <c r="M2" s="135"/>
      <c r="N2" s="135"/>
      <c r="O2" s="135"/>
      <c r="P2" s="135"/>
    </row>
    <row r="3" spans="1:16" ht="41.25" customHeight="1" x14ac:dyDescent="0.25">
      <c r="A3" s="133"/>
      <c r="B3" s="134"/>
      <c r="C3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7"/>
      <c r="E3" s="137"/>
      <c r="F3" s="137"/>
      <c r="G3" s="137"/>
      <c r="H3" s="137"/>
      <c r="I3" s="138"/>
      <c r="J3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7"/>
      <c r="L3" s="137"/>
      <c r="M3" s="137"/>
      <c r="N3" s="137"/>
      <c r="O3" s="137"/>
      <c r="P3" s="138"/>
    </row>
    <row r="4" spans="1:16" ht="33.75" customHeight="1" x14ac:dyDescent="0.25">
      <c r="A4" s="133"/>
      <c r="B4" s="134"/>
      <c r="C4" s="134" t="s">
        <v>9</v>
      </c>
      <c r="D4" s="134"/>
      <c r="E4" s="134"/>
      <c r="F4" s="134"/>
      <c r="G4" s="134" t="s">
        <v>88</v>
      </c>
      <c r="H4" s="144"/>
      <c r="I4" s="144"/>
      <c r="J4" s="136" t="s">
        <v>9</v>
      </c>
      <c r="K4" s="137"/>
      <c r="L4" s="137"/>
      <c r="M4" s="138"/>
      <c r="N4" s="136" t="s">
        <v>88</v>
      </c>
      <c r="O4" s="137"/>
      <c r="P4" s="138"/>
    </row>
    <row r="5" spans="1:16" s="7" customFormat="1" ht="63" x14ac:dyDescent="0.25">
      <c r="A5" s="133"/>
      <c r="B5" s="134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45"/>
      <c r="B23" s="145"/>
      <c r="C23" s="145"/>
      <c r="D23" s="145"/>
      <c r="E23" s="145"/>
      <c r="F23" s="145"/>
      <c r="G23" s="145"/>
      <c r="H23" s="42"/>
      <c r="I23" s="26"/>
    </row>
    <row r="24" spans="1:16" s="39" customFormat="1" ht="41.25" customHeight="1" x14ac:dyDescent="0.25">
      <c r="A24" s="145"/>
      <c r="B24" s="145"/>
      <c r="C24" s="145"/>
      <c r="D24" s="145"/>
      <c r="E24" s="145"/>
      <c r="F24" s="145"/>
      <c r="G24" s="145"/>
      <c r="H24" s="42"/>
      <c r="I24" s="26"/>
    </row>
    <row r="25" spans="1:16" s="39" customFormat="1" ht="38.25" customHeight="1" x14ac:dyDescent="0.25">
      <c r="A25" s="145"/>
      <c r="B25" s="145"/>
      <c r="C25" s="145"/>
      <c r="D25" s="145"/>
      <c r="E25" s="145"/>
      <c r="F25" s="145"/>
      <c r="G25" s="145"/>
      <c r="H25" s="53"/>
      <c r="I25" s="26"/>
    </row>
    <row r="26" spans="1:16" s="39" customFormat="1" ht="18.75" customHeight="1" x14ac:dyDescent="0.25">
      <c r="A26" s="142"/>
      <c r="B26" s="142"/>
      <c r="C26" s="142"/>
      <c r="D26" s="142"/>
      <c r="E26" s="142"/>
      <c r="F26" s="142"/>
      <c r="G26" s="142"/>
      <c r="H26" s="42"/>
      <c r="I26" s="26"/>
    </row>
    <row r="27" spans="1:16" s="39" customFormat="1" ht="42" customHeight="1" x14ac:dyDescent="0.25">
      <c r="A27" s="139"/>
      <c r="B27" s="140"/>
      <c r="C27" s="140"/>
      <c r="D27" s="140"/>
      <c r="E27" s="140"/>
      <c r="F27" s="140"/>
      <c r="G27" s="140"/>
      <c r="H27" s="42"/>
      <c r="I27" s="26"/>
    </row>
    <row r="28" spans="1:16" ht="53.25" customHeight="1" x14ac:dyDescent="0.25">
      <c r="A28" s="139"/>
      <c r="B28" s="140"/>
      <c r="C28" s="140"/>
      <c r="D28" s="140"/>
      <c r="E28" s="140"/>
      <c r="F28" s="140"/>
      <c r="G28" s="140"/>
    </row>
    <row r="29" spans="1:16" x14ac:dyDescent="0.25">
      <c r="A29" s="141"/>
      <c r="B29" s="141"/>
      <c r="C29" s="141"/>
      <c r="D29" s="141"/>
      <c r="E29" s="141"/>
      <c r="F29" s="141"/>
      <c r="G29" s="141"/>
    </row>
    <row r="30" spans="1:16" x14ac:dyDescent="0.25">
      <c r="B30" s="53"/>
    </row>
    <row r="34" spans="2:2" x14ac:dyDescent="0.25">
      <c r="B34" s="5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25:G25"/>
    <mergeCell ref="A26:G26"/>
    <mergeCell ref="J4:M4"/>
    <mergeCell ref="N4:P4"/>
    <mergeCell ref="A29:G29"/>
    <mergeCell ref="A27:G27"/>
    <mergeCell ref="A28:G28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7" t="s">
        <v>17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s="10" customFormat="1" ht="27" customHeight="1" x14ac:dyDescent="0.25">
      <c r="A3" s="133" t="s">
        <v>0</v>
      </c>
      <c r="B3" s="134" t="s">
        <v>2</v>
      </c>
      <c r="C3" s="135" t="s">
        <v>29</v>
      </c>
      <c r="D3" s="135"/>
      <c r="E3" s="135"/>
      <c r="F3" s="135"/>
      <c r="G3" s="135"/>
      <c r="H3" s="135"/>
      <c r="I3" s="135"/>
      <c r="J3" s="135" t="s">
        <v>30</v>
      </c>
      <c r="K3" s="135"/>
      <c r="L3" s="135"/>
      <c r="M3" s="135"/>
      <c r="N3" s="135"/>
      <c r="O3" s="135"/>
      <c r="P3" s="135"/>
    </row>
    <row r="4" spans="1:16" s="10" customFormat="1" ht="61.5" customHeight="1" x14ac:dyDescent="0.25">
      <c r="A4" s="133"/>
      <c r="B4" s="134"/>
      <c r="C4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7"/>
      <c r="E4" s="137"/>
      <c r="F4" s="137"/>
      <c r="G4" s="137"/>
      <c r="H4" s="137"/>
      <c r="I4" s="138"/>
      <c r="J4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7"/>
      <c r="L4" s="137"/>
      <c r="M4" s="137"/>
      <c r="N4" s="137"/>
      <c r="O4" s="137"/>
      <c r="P4" s="138"/>
    </row>
    <row r="5" spans="1:16" s="10" customFormat="1" ht="33.75" customHeight="1" x14ac:dyDescent="0.25">
      <c r="A5" s="133"/>
      <c r="B5" s="134"/>
      <c r="C5" s="134" t="s">
        <v>9</v>
      </c>
      <c r="D5" s="134"/>
      <c r="E5" s="134"/>
      <c r="F5" s="134"/>
      <c r="G5" s="134" t="s">
        <v>88</v>
      </c>
      <c r="H5" s="144"/>
      <c r="I5" s="144"/>
      <c r="J5" s="134" t="s">
        <v>9</v>
      </c>
      <c r="K5" s="134"/>
      <c r="L5" s="134"/>
      <c r="M5" s="134"/>
      <c r="N5" s="134" t="s">
        <v>88</v>
      </c>
      <c r="O5" s="144"/>
      <c r="P5" s="144"/>
    </row>
    <row r="6" spans="1:16" s="10" customFormat="1" ht="63" x14ac:dyDescent="0.25">
      <c r="A6" s="133"/>
      <c r="B6" s="134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45"/>
      <c r="B28" s="145"/>
      <c r="C28" s="145"/>
      <c r="D28" s="145"/>
      <c r="E28" s="145"/>
      <c r="F28" s="145"/>
      <c r="G28" s="145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45"/>
      <c r="B29" s="145"/>
      <c r="C29" s="145"/>
      <c r="D29" s="145"/>
      <c r="E29" s="145"/>
      <c r="F29" s="145"/>
      <c r="G29" s="145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45"/>
      <c r="B30" s="145"/>
      <c r="C30" s="145"/>
      <c r="D30" s="145"/>
      <c r="E30" s="145"/>
      <c r="F30" s="145"/>
      <c r="G30" s="145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42"/>
      <c r="B31" s="142"/>
      <c r="C31" s="142"/>
      <c r="D31" s="142"/>
      <c r="E31" s="142"/>
      <c r="F31" s="142"/>
      <c r="G31" s="142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39"/>
      <c r="B32" s="143"/>
      <c r="C32" s="143"/>
      <c r="D32" s="143"/>
      <c r="E32" s="143"/>
      <c r="F32" s="143"/>
      <c r="G32" s="143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39"/>
      <c r="B33" s="140"/>
      <c r="C33" s="140"/>
      <c r="D33" s="140"/>
      <c r="E33" s="140"/>
      <c r="F33" s="140"/>
      <c r="G33" s="140"/>
    </row>
    <row r="34" spans="1:7" x14ac:dyDescent="0.25">
      <c r="A34" s="141"/>
      <c r="B34" s="141"/>
      <c r="C34" s="141"/>
      <c r="D34" s="141"/>
      <c r="E34" s="141"/>
      <c r="F34" s="141"/>
      <c r="G34" s="141"/>
    </row>
    <row r="35" spans="1:7" x14ac:dyDescent="0.25">
      <c r="B35" s="53"/>
    </row>
    <row r="39" spans="1:7" x14ac:dyDescent="0.25">
      <c r="B39" s="5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3" zoomScale="70" zoomScaleNormal="70" zoomScaleSheetLayoutView="70" workbookViewId="0">
      <selection activeCell="D24" sqref="D24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62" t="s">
        <v>34</v>
      </c>
      <c r="C4" s="162"/>
      <c r="D4" s="162"/>
      <c r="E4" s="162"/>
      <c r="F4" s="162"/>
      <c r="G4" s="162"/>
      <c r="H4" s="162"/>
      <c r="I4" s="162"/>
      <c r="J4" s="162"/>
      <c r="K4" s="88"/>
      <c r="L4" s="88"/>
      <c r="M4" s="88"/>
    </row>
    <row r="5" spans="1:14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4" x14ac:dyDescent="0.25">
      <c r="A6" s="126" t="str">
        <f>'т1 '!A6:P6</f>
        <v>Инвестиционная программа АО Чеченэнерго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4" x14ac:dyDescent="0.25">
      <c r="A7" s="126" t="str">
        <f>'т1 '!A7:P7</f>
        <v xml:space="preserve"> полное наименование субъекта электроэнергетики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4" x14ac:dyDescent="0.25">
      <c r="A8" s="126" t="s">
        <v>182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</row>
    <row r="9" spans="1:14" ht="32.25" customHeight="1" x14ac:dyDescent="0.25">
      <c r="A9" s="163" t="s">
        <v>175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</row>
    <row r="10" spans="1:14" x14ac:dyDescent="0.25">
      <c r="A10" s="109" t="s">
        <v>159</v>
      </c>
      <c r="B10" s="109"/>
      <c r="C10" s="109"/>
      <c r="D10" s="109" t="s">
        <v>176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3" t="s">
        <v>183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</row>
    <row r="12" spans="1:14" x14ac:dyDescent="0.25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</row>
    <row r="13" spans="1:14" x14ac:dyDescent="0.25">
      <c r="A13" s="163" t="s">
        <v>110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</row>
    <row r="14" spans="1:14" x14ac:dyDescent="0.25">
      <c r="A14" s="163" t="s">
        <v>181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</row>
    <row r="15" spans="1:14" ht="15.75" customHeight="1" x14ac:dyDescent="0.25">
      <c r="A15" s="163" t="str">
        <f>'т1 '!A15:P15</f>
        <v xml:space="preserve">       строительство и (или) реконструкция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</row>
    <row r="16" spans="1:14" ht="67.5" customHeight="1" x14ac:dyDescent="0.25">
      <c r="A16" s="164" t="s">
        <v>42</v>
      </c>
      <c r="B16" s="165"/>
      <c r="C16" s="165"/>
      <c r="D16" s="166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5800</v>
      </c>
      <c r="D19" s="77">
        <f>т2!Q11</f>
        <v>5800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1160</v>
      </c>
      <c r="D20" s="78">
        <f>D19*0.2</f>
        <v>1160</v>
      </c>
      <c r="E20" s="81"/>
      <c r="F20" s="167" t="s">
        <v>121</v>
      </c>
      <c r="G20" s="168"/>
      <c r="H20" s="168"/>
      <c r="I20" s="168"/>
      <c r="J20" s="168"/>
      <c r="K20" s="168"/>
      <c r="L20" s="168"/>
      <c r="M20" s="168"/>
      <c r="N20" s="168"/>
      <c r="O20" s="169"/>
    </row>
    <row r="21" spans="1:15" ht="114" customHeight="1" x14ac:dyDescent="0.25">
      <c r="A21" s="68">
        <v>3</v>
      </c>
      <c r="B21" s="76" t="s">
        <v>140</v>
      </c>
      <c r="C21" s="77">
        <v>6960</v>
      </c>
      <c r="D21" s="78">
        <f>D19+D20</f>
        <v>6960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8524.50254851104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8781.0714269105574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71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6960</v>
      </c>
      <c r="D24" s="111">
        <f>D21-D23</f>
        <v>6960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6160.5343303278569</v>
      </c>
      <c r="D25" s="111">
        <f>SUM(D26:D36)</f>
        <v>15030.534330327857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70" t="s">
        <v>184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70" t="s">
        <v>185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70" t="s">
        <v>186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70" t="s">
        <v>187</v>
      </c>
      <c r="C29" s="77">
        <v>6160.5343303278569</v>
      </c>
      <c r="D29" s="77">
        <f>VLOOKUP($D$10,'[1]Формат ИПР'!$D:$DG,72,0)*1000</f>
        <v>6160.5343303278569</v>
      </c>
      <c r="E29" s="92"/>
      <c r="F29" s="85"/>
    </row>
    <row r="30" spans="1:15" ht="16.5" x14ac:dyDescent="0.25">
      <c r="A30" s="69" t="s">
        <v>120</v>
      </c>
      <c r="B30" s="170" t="s">
        <v>188</v>
      </c>
      <c r="C30" s="77">
        <v>0</v>
      </c>
      <c r="D30" s="77">
        <f>VLOOKUP($D$10,'[1]Формат ИПР'!$D:$DG,74,0)*1000</f>
        <v>8870</v>
      </c>
      <c r="E30" s="92"/>
      <c r="F30" s="85"/>
    </row>
    <row r="31" spans="1:15" ht="16.5" x14ac:dyDescent="0.25">
      <c r="A31" s="69" t="s">
        <v>189</v>
      </c>
      <c r="B31" s="170" t="s">
        <v>190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191</v>
      </c>
      <c r="B32" s="170" t="s">
        <v>192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193</v>
      </c>
      <c r="B33" s="170" t="s">
        <v>194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195</v>
      </c>
      <c r="B34" s="170" t="s">
        <v>196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197</v>
      </c>
      <c r="B35" s="170" t="s">
        <v>198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199</v>
      </c>
      <c r="B36" s="170" t="s">
        <v>200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59"/>
      <c r="D38" s="159"/>
      <c r="E38" s="107"/>
    </row>
    <row r="39" spans="1:13" ht="18" x14ac:dyDescent="0.25">
      <c r="A39" s="160" t="s">
        <v>94</v>
      </c>
      <c r="B39" s="160"/>
      <c r="C39" s="160"/>
      <c r="D39" s="160"/>
      <c r="E39" s="160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45"/>
      <c r="B43" s="145"/>
      <c r="C43" s="145"/>
      <c r="D43" s="145"/>
      <c r="E43" s="145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58" t="s">
        <v>136</v>
      </c>
      <c r="B44" s="158"/>
      <c r="C44" s="158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58" t="s">
        <v>138</v>
      </c>
      <c r="B47" s="158"/>
      <c r="C47" s="158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41"/>
      <c r="B49" s="141"/>
      <c r="C49" s="141"/>
      <c r="D49" s="141"/>
      <c r="E49" s="141"/>
    </row>
    <row r="50" spans="1:5" x14ac:dyDescent="0.25">
      <c r="B50" s="85"/>
    </row>
    <row r="54" spans="1:5" x14ac:dyDescent="0.25">
      <c r="B54" s="85"/>
    </row>
  </sheetData>
  <mergeCells count="22">
    <mergeCell ref="A14:M14"/>
    <mergeCell ref="A42:E42"/>
    <mergeCell ref="A15:M15"/>
    <mergeCell ref="A16:D16"/>
    <mergeCell ref="F20:O2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44:C44"/>
    <mergeCell ref="A47:C47"/>
    <mergeCell ref="A49:E49"/>
    <mergeCell ref="C38:D38"/>
    <mergeCell ref="A43:E43"/>
    <mergeCell ref="A39:E39"/>
    <mergeCell ref="A40:E40"/>
    <mergeCell ref="A41:E4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2022-02-01T07:06:24Z</dcterms:modified>
</cp:coreProperties>
</file>